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4"/>
  </bookViews>
  <sheets>
    <sheet name="Лист1" sheetId="1" r:id="rId1"/>
    <sheet name="норма" sheetId="2" r:id="rId2"/>
    <sheet name="ниже нормы" sheetId="3" r:id="rId3"/>
    <sheet name="выше нормы" sheetId="4" r:id="rId4"/>
    <sheet name="гистограмма" sheetId="5" r:id="rId5"/>
  </sheets>
  <definedNames>
    <definedName name="_xlnm._FilterDatabase" localSheetId="0" hidden="1">Лист1!$A$2:$F$23</definedName>
  </definedNames>
  <calcPr calcId="145621"/>
</workbook>
</file>

<file path=xl/calcChain.xml><?xml version="1.0" encoding="utf-8"?>
<calcChain xmlns="http://schemas.openxmlformats.org/spreadsheetml/2006/main">
  <c r="C13" i="4" l="1"/>
  <c r="D13" i="4"/>
  <c r="B13" i="4"/>
  <c r="C6" i="3"/>
  <c r="D6" i="3"/>
  <c r="B6" i="3"/>
  <c r="C11" i="2"/>
  <c r="D11" i="2"/>
  <c r="B11" i="2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</calcChain>
</file>

<file path=xl/sharedStrings.xml><?xml version="1.0" encoding="utf-8"?>
<sst xmlns="http://schemas.openxmlformats.org/spreadsheetml/2006/main" count="70" uniqueCount="36">
  <si>
    <t>ФИО пациента</t>
  </si>
  <si>
    <t>Вес (кг)</t>
  </si>
  <si>
    <t>Рост (см)</t>
  </si>
  <si>
    <t>Площадь поверхности тела (кв. м.)</t>
  </si>
  <si>
    <t xml:space="preserve">Колесников И. К. </t>
  </si>
  <si>
    <t>Карпов Н. Ф.</t>
  </si>
  <si>
    <t>Афанасьев О. Е.</t>
  </si>
  <si>
    <t>Маслов Н. В.</t>
  </si>
  <si>
    <t>Исаков Е. И.</t>
  </si>
  <si>
    <t>Тихонов А. В.</t>
  </si>
  <si>
    <t>Гаврилов Е. В.</t>
  </si>
  <si>
    <t>Родионов Д. С.</t>
  </si>
  <si>
    <t>Котов Е. П.</t>
  </si>
  <si>
    <t>Кудряшов О. Г.</t>
  </si>
  <si>
    <t>Быков Т. Г.</t>
  </si>
  <si>
    <t>Зуев Т. С.</t>
  </si>
  <si>
    <t>Третьяков Е. А.</t>
  </si>
  <si>
    <t>Савельев О. И.</t>
  </si>
  <si>
    <t>Панов М. В.</t>
  </si>
  <si>
    <t>Рыбаков И. В.</t>
  </si>
  <si>
    <t>Суворов А. И.</t>
  </si>
  <si>
    <t>Абрамов А. И.</t>
  </si>
  <si>
    <t>Воронов Н. С.</t>
  </si>
  <si>
    <t>Мухин В. М.</t>
  </si>
  <si>
    <t>Архипов Т. Н.</t>
  </si>
  <si>
    <t xml:space="preserve"> «Площадь поверхности тела» </t>
  </si>
  <si>
    <t>ППТ</t>
  </si>
  <si>
    <t>Список верен</t>
  </si>
  <si>
    <t>Диагноз</t>
  </si>
  <si>
    <t>ср.знач</t>
  </si>
  <si>
    <t>ср. знач</t>
  </si>
  <si>
    <t>норма</t>
  </si>
  <si>
    <t>ниже нормы</t>
  </si>
  <si>
    <t>выше нормы</t>
  </si>
  <si>
    <t>вес</t>
  </si>
  <si>
    <t>рост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</si>
</sst>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rgb="FF00B0F0"/>
      </right>
      <top style="thin">
        <color indexed="64"/>
      </top>
      <bottom style="thin">
        <color indexed="64"/>
      </bottom>
      <diagonal/>
    </border>
    <border>
      <left style="medium">
        <color rgb="FF00B0F0"/>
      </left>
      <right style="thin">
        <color theme="1"/>
      </right>
      <top style="thin">
        <color theme="1"/>
      </top>
      <bottom style="medium">
        <color rgb="FF00B0F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00B0F0"/>
      </bottom>
      <diagonal/>
    </border>
    <border>
      <left style="thin">
        <color theme="1"/>
      </left>
      <right/>
      <top style="thin">
        <color theme="1"/>
      </top>
      <bottom style="medium">
        <color rgb="FF00B0F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B0F0"/>
      </bottom>
      <diagonal/>
    </border>
    <border>
      <left/>
      <right/>
      <top style="medium">
        <color rgb="FF00B0F0"/>
      </top>
      <bottom/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 style="thin">
        <color indexed="64"/>
      </left>
      <right style="medium">
        <color rgb="FF00B0F0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0" fillId="0" borderId="1" xfId="0" applyBorder="1"/>
    <xf numFmtId="0" fontId="0" fillId="3" borderId="1" xfId="0" applyFont="1" applyFill="1" applyBorder="1"/>
    <xf numFmtId="0" fontId="0" fillId="0" borderId="1" xfId="0" applyFont="1" applyBorder="1"/>
    <xf numFmtId="0" fontId="0" fillId="3" borderId="2" xfId="0" applyFont="1" applyFill="1" applyBorder="1"/>
    <xf numFmtId="2" fontId="0" fillId="0" borderId="1" xfId="0" applyNumberFormat="1" applyFont="1" applyBorder="1"/>
    <xf numFmtId="2" fontId="0" fillId="0" borderId="2" xfId="0" applyNumberFormat="1" applyFont="1" applyBorder="1"/>
    <xf numFmtId="0" fontId="0" fillId="3" borderId="3" xfId="0" applyFont="1" applyFill="1" applyBorder="1" applyAlignment="1">
      <alignment horizontal="center" vertical="center" textRotation="90"/>
    </xf>
    <xf numFmtId="0" fontId="0" fillId="0" borderId="5" xfId="0" applyFont="1" applyBorder="1"/>
    <xf numFmtId="0" fontId="0" fillId="0" borderId="6" xfId="0" applyBorder="1"/>
    <xf numFmtId="0" fontId="0" fillId="0" borderId="7" xfId="0" applyFont="1" applyBorder="1"/>
    <xf numFmtId="0" fontId="0" fillId="0" borderId="8" xfId="0" applyFont="1" applyBorder="1"/>
    <xf numFmtId="2" fontId="0" fillId="0" borderId="9" xfId="0" applyNumberFormat="1" applyFont="1" applyBorder="1"/>
    <xf numFmtId="0" fontId="0" fillId="3" borderId="10" xfId="0" applyFont="1" applyFill="1" applyBorder="1" applyAlignment="1">
      <alignment horizontal="center" vertical="center" textRotation="90"/>
    </xf>
    <xf numFmtId="0" fontId="0" fillId="3" borderId="5" xfId="0" applyFont="1" applyFill="1" applyBorder="1"/>
    <xf numFmtId="0" fontId="0" fillId="0" borderId="11" xfId="0" applyBorder="1"/>
    <xf numFmtId="0" fontId="0" fillId="2" borderId="12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13" xfId="0" applyBorder="1"/>
    <xf numFmtId="0" fontId="0" fillId="3" borderId="14" xfId="0" applyFont="1" applyFill="1" applyBorder="1" applyAlignment="1">
      <alignment horizontal="center" vertical="center" textRotation="90"/>
    </xf>
    <xf numFmtId="2" fontId="0" fillId="0" borderId="0" xfId="0" applyNumberFormat="1"/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 b="0">
                <a:latin typeface="+mn-lt"/>
              </a:defRPr>
            </a:pPr>
            <a:r>
              <a:rPr lang="ru-RU" b="0">
                <a:latin typeface="+mn-lt"/>
              </a:rPr>
              <a:t>Площадь поверхности тела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гистограмма!$B$1</c:f>
              <c:strCache>
                <c:ptCount val="1"/>
                <c:pt idx="0">
                  <c:v>вес</c:v>
                </c:pt>
              </c:strCache>
            </c:strRef>
          </c:tx>
          <c:invertIfNegative val="0"/>
          <c:cat>
            <c:strRef>
              <c:f>гистограмма!$A$2:$A$4</c:f>
              <c:strCache>
                <c:ptCount val="3"/>
                <c:pt idx="0">
                  <c:v>норма</c:v>
                </c:pt>
                <c:pt idx="1">
                  <c:v>ниже нормы</c:v>
                </c:pt>
                <c:pt idx="2">
                  <c:v>выше нормы</c:v>
                </c:pt>
              </c:strCache>
            </c:strRef>
          </c:cat>
          <c:val>
            <c:numRef>
              <c:f>гистограмма!$B$2:$B$4</c:f>
              <c:numCache>
                <c:formatCode>0.00</c:formatCode>
                <c:ptCount val="3"/>
                <c:pt idx="0">
                  <c:v>69.137500000000003</c:v>
                </c:pt>
                <c:pt idx="1">
                  <c:v>52.866666666666667</c:v>
                </c:pt>
                <c:pt idx="2">
                  <c:v>95.259999999999991</c:v>
                </c:pt>
              </c:numCache>
            </c:numRef>
          </c:val>
        </c:ser>
        <c:ser>
          <c:idx val="1"/>
          <c:order val="1"/>
          <c:tx>
            <c:strRef>
              <c:f>гистограмма!$C$1</c:f>
              <c:strCache>
                <c:ptCount val="1"/>
                <c:pt idx="0">
                  <c:v>рост</c:v>
                </c:pt>
              </c:strCache>
            </c:strRef>
          </c:tx>
          <c:invertIfNegative val="0"/>
          <c:cat>
            <c:strRef>
              <c:f>гистограмма!$A$2:$A$4</c:f>
              <c:strCache>
                <c:ptCount val="3"/>
                <c:pt idx="0">
                  <c:v>норма</c:v>
                </c:pt>
                <c:pt idx="1">
                  <c:v>ниже нормы</c:v>
                </c:pt>
                <c:pt idx="2">
                  <c:v>выше нормы</c:v>
                </c:pt>
              </c:strCache>
            </c:strRef>
          </c:cat>
          <c:val>
            <c:numRef>
              <c:f>гистограмма!$C$2:$C$4</c:f>
              <c:numCache>
                <c:formatCode>0.00</c:formatCode>
                <c:ptCount val="3"/>
                <c:pt idx="0">
                  <c:v>170.625</c:v>
                </c:pt>
                <c:pt idx="1">
                  <c:v>162.66666666666666</c:v>
                </c:pt>
                <c:pt idx="2">
                  <c:v>181.2</c:v>
                </c:pt>
              </c:numCache>
            </c:numRef>
          </c:val>
        </c:ser>
        <c:ser>
          <c:idx val="2"/>
          <c:order val="2"/>
          <c:tx>
            <c:strRef>
              <c:f>гистограмма!$D$1</c:f>
              <c:strCache>
                <c:ptCount val="1"/>
                <c:pt idx="0">
                  <c:v>ППТ</c:v>
                </c:pt>
              </c:strCache>
            </c:strRef>
          </c:tx>
          <c:invertIfNegative val="0"/>
          <c:cat>
            <c:strRef>
              <c:f>гистограмма!$A$2:$A$4</c:f>
              <c:strCache>
                <c:ptCount val="3"/>
                <c:pt idx="0">
                  <c:v>норма</c:v>
                </c:pt>
                <c:pt idx="1">
                  <c:v>ниже нормы</c:v>
                </c:pt>
                <c:pt idx="2">
                  <c:v>выше нормы</c:v>
                </c:pt>
              </c:strCache>
            </c:strRef>
          </c:cat>
          <c:val>
            <c:numRef>
              <c:f>гистограмма!$D$2:$D$4</c:f>
              <c:numCache>
                <c:formatCode>0.00</c:formatCode>
                <c:ptCount val="3"/>
                <c:pt idx="0">
                  <c:v>1.7998419795902925</c:v>
                </c:pt>
                <c:pt idx="1">
                  <c:v>1.555302140365356</c:v>
                </c:pt>
                <c:pt idx="2">
                  <c:v>2.152550839464344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58464"/>
        <c:axId val="98160000"/>
      </c:barChart>
      <c:catAx>
        <c:axId val="98158464"/>
        <c:scaling>
          <c:orientation val="minMax"/>
        </c:scaling>
        <c:delete val="0"/>
        <c:axPos val="b"/>
        <c:majorTickMark val="none"/>
        <c:minorTickMark val="none"/>
        <c:tickLblPos val="nextTo"/>
        <c:crossAx val="98160000"/>
        <c:crosses val="autoZero"/>
        <c:auto val="1"/>
        <c:lblAlgn val="ctr"/>
        <c:lblOffset val="100"/>
        <c:noMultiLvlLbl val="0"/>
      </c:catAx>
      <c:valAx>
        <c:axId val="98160000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98158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5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1</xdr:row>
      <xdr:rowOff>138112</xdr:rowOff>
    </xdr:from>
    <xdr:to>
      <xdr:col>13</xdr:col>
      <xdr:colOff>600075</xdr:colOff>
      <xdr:row>16</xdr:row>
      <xdr:rowOff>23812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I13" sqref="I13"/>
    </sheetView>
  </sheetViews>
  <sheetFormatPr defaultRowHeight="15" x14ac:dyDescent="0.25"/>
  <cols>
    <col min="1" max="1" width="17" customWidth="1"/>
    <col min="2" max="2" width="7.7109375" customWidth="1"/>
    <col min="4" max="4" width="33.5703125" customWidth="1"/>
    <col min="5" max="5" width="3.7109375" customWidth="1"/>
    <col min="6" max="6" width="12.85546875" customWidth="1"/>
  </cols>
  <sheetData>
    <row r="1" spans="1:7" x14ac:dyDescent="0.25">
      <c r="A1" s="17" t="s">
        <v>25</v>
      </c>
      <c r="B1" s="18"/>
      <c r="C1" s="18"/>
      <c r="D1" s="18"/>
      <c r="E1" s="18"/>
      <c r="F1" s="19"/>
      <c r="G1" s="1"/>
    </row>
    <row r="2" spans="1:7" ht="15" customHeight="1" thickBot="1" x14ac:dyDescent="0.3">
      <c r="A2" s="15" t="s">
        <v>0</v>
      </c>
      <c r="B2" s="3" t="s">
        <v>1</v>
      </c>
      <c r="C2" s="3" t="s">
        <v>2</v>
      </c>
      <c r="D2" s="5" t="s">
        <v>3</v>
      </c>
      <c r="E2" s="21" t="s">
        <v>27</v>
      </c>
      <c r="F2" s="20" t="s">
        <v>28</v>
      </c>
    </row>
    <row r="3" spans="1:7" ht="15.75" thickBot="1" x14ac:dyDescent="0.3">
      <c r="A3" s="9" t="s">
        <v>4</v>
      </c>
      <c r="B3" s="4">
        <v>62.4</v>
      </c>
      <c r="C3" s="4">
        <v>176</v>
      </c>
      <c r="D3" s="7">
        <f>0.007184*(B3^0.425)*(C3^0.725)</f>
        <v>1.7673251528191178</v>
      </c>
      <c r="E3" s="8"/>
      <c r="F3" s="10" t="str">
        <f>IF(D3&lt;1.7,"ниже нормы",IF(D3&gt;1.9,"выше нормы","Норма"))</f>
        <v>Норма</v>
      </c>
    </row>
    <row r="4" spans="1:7" ht="15.75" thickBot="1" x14ac:dyDescent="0.3">
      <c r="A4" s="9" t="s">
        <v>5</v>
      </c>
      <c r="B4" s="4">
        <v>71.2</v>
      </c>
      <c r="C4" s="4">
        <v>159</v>
      </c>
      <c r="D4" s="7">
        <f t="shared" ref="D4:D23" si="0">0.007184*(B4^0.425)*(C4^0.725)</f>
        <v>1.7365337809025081</v>
      </c>
      <c r="E4" s="8"/>
      <c r="F4" s="10" t="str">
        <f t="shared" ref="F4:F23" si="1">IF(D4&lt;1.7,"ниже нормы",IF(D4&gt;1.9,"выше нормы","Норма"))</f>
        <v>Норма</v>
      </c>
    </row>
    <row r="5" spans="1:7" ht="15.75" thickBot="1" x14ac:dyDescent="0.3">
      <c r="A5" s="9" t="s">
        <v>6</v>
      </c>
      <c r="B5" s="4">
        <v>86.8</v>
      </c>
      <c r="C5" s="4">
        <v>154</v>
      </c>
      <c r="D5" s="7">
        <f t="shared" si="0"/>
        <v>1.845821623907125</v>
      </c>
      <c r="E5" s="8"/>
      <c r="F5" s="10" t="str">
        <f t="shared" si="1"/>
        <v>Норма</v>
      </c>
    </row>
    <row r="6" spans="1:7" ht="15.75" thickBot="1" x14ac:dyDescent="0.3">
      <c r="A6" s="9" t="s">
        <v>7</v>
      </c>
      <c r="B6" s="4">
        <v>109</v>
      </c>
      <c r="C6" s="4">
        <v>168</v>
      </c>
      <c r="D6" s="7">
        <f t="shared" si="0"/>
        <v>2.165817280598092</v>
      </c>
      <c r="E6" s="8"/>
      <c r="F6" s="10" t="str">
        <f t="shared" si="1"/>
        <v>выше нормы</v>
      </c>
    </row>
    <row r="7" spans="1:7" ht="15.75" thickBot="1" x14ac:dyDescent="0.3">
      <c r="A7" s="9" t="s">
        <v>8</v>
      </c>
      <c r="B7" s="4">
        <v>62.9</v>
      </c>
      <c r="C7" s="4">
        <v>175</v>
      </c>
      <c r="D7" s="7">
        <f t="shared" si="0"/>
        <v>1.7660192503980896</v>
      </c>
      <c r="E7" s="8"/>
      <c r="F7" s="10" t="str">
        <f t="shared" si="1"/>
        <v>Норма</v>
      </c>
    </row>
    <row r="8" spans="1:7" ht="15.75" thickBot="1" x14ac:dyDescent="0.3">
      <c r="A8" s="9" t="s">
        <v>9</v>
      </c>
      <c r="B8" s="4">
        <v>52.9</v>
      </c>
      <c r="C8" s="4">
        <v>168</v>
      </c>
      <c r="D8" s="7">
        <f t="shared" si="0"/>
        <v>1.5928842332097271</v>
      </c>
      <c r="E8" s="8"/>
      <c r="F8" s="10" t="str">
        <f t="shared" si="1"/>
        <v>ниже нормы</v>
      </c>
    </row>
    <row r="9" spans="1:7" ht="15.75" thickBot="1" x14ac:dyDescent="0.3">
      <c r="A9" s="9" t="s">
        <v>10</v>
      </c>
      <c r="B9" s="4">
        <v>93.7</v>
      </c>
      <c r="C9" s="4">
        <v>188</v>
      </c>
      <c r="D9" s="7">
        <f t="shared" si="0"/>
        <v>2.2035356974263918</v>
      </c>
      <c r="E9" s="8"/>
      <c r="F9" s="10" t="str">
        <f t="shared" si="1"/>
        <v>выше нормы</v>
      </c>
    </row>
    <row r="10" spans="1:7" ht="15.75" thickBot="1" x14ac:dyDescent="0.3">
      <c r="A10" s="9" t="s">
        <v>11</v>
      </c>
      <c r="B10" s="4">
        <v>72.3</v>
      </c>
      <c r="C10" s="4">
        <v>177</v>
      </c>
      <c r="D10" s="7">
        <f t="shared" si="0"/>
        <v>1.8892120984546976</v>
      </c>
      <c r="E10" s="8"/>
      <c r="F10" s="10" t="str">
        <f t="shared" si="1"/>
        <v>Норма</v>
      </c>
    </row>
    <row r="11" spans="1:7" ht="15.75" thickBot="1" x14ac:dyDescent="0.3">
      <c r="A11" s="9" t="s">
        <v>12</v>
      </c>
      <c r="B11" s="4">
        <v>107.5</v>
      </c>
      <c r="C11" s="4">
        <v>176</v>
      </c>
      <c r="D11" s="7">
        <f t="shared" si="0"/>
        <v>2.226955839832836</v>
      </c>
      <c r="E11" s="8"/>
      <c r="F11" s="10" t="str">
        <f t="shared" si="1"/>
        <v>выше нормы</v>
      </c>
    </row>
    <row r="12" spans="1:7" ht="15.75" thickBot="1" x14ac:dyDescent="0.3">
      <c r="A12" s="9" t="s">
        <v>13</v>
      </c>
      <c r="B12" s="4">
        <v>114.2</v>
      </c>
      <c r="C12" s="4">
        <v>166</v>
      </c>
      <c r="D12" s="7">
        <f t="shared" si="0"/>
        <v>2.1900437042231564</v>
      </c>
      <c r="E12" s="8"/>
      <c r="F12" s="10" t="str">
        <f t="shared" si="1"/>
        <v>выше нормы</v>
      </c>
    </row>
    <row r="13" spans="1:7" ht="15.75" thickBot="1" x14ac:dyDescent="0.3">
      <c r="A13" s="9" t="s">
        <v>14</v>
      </c>
      <c r="B13" s="4">
        <v>63.8</v>
      </c>
      <c r="C13" s="4">
        <v>175</v>
      </c>
      <c r="D13" s="7">
        <f t="shared" si="0"/>
        <v>1.7767147074975742</v>
      </c>
      <c r="E13" s="8"/>
      <c r="F13" s="10" t="str">
        <f t="shared" si="1"/>
        <v>Норма</v>
      </c>
    </row>
    <row r="14" spans="1:7" ht="15.75" thickBot="1" x14ac:dyDescent="0.3">
      <c r="A14" s="9" t="s">
        <v>15</v>
      </c>
      <c r="B14" s="4">
        <v>57.2</v>
      </c>
      <c r="C14" s="4">
        <v>164</v>
      </c>
      <c r="D14" s="7">
        <f t="shared" si="0"/>
        <v>1.6181598668926669</v>
      </c>
      <c r="E14" s="8"/>
      <c r="F14" s="10" t="str">
        <f t="shared" si="1"/>
        <v>ниже нормы</v>
      </c>
    </row>
    <row r="15" spans="1:7" ht="15.75" thickBot="1" x14ac:dyDescent="0.3">
      <c r="A15" s="9" t="s">
        <v>16</v>
      </c>
      <c r="B15" s="4">
        <v>78.900000000000006</v>
      </c>
      <c r="C15" s="4">
        <v>194</v>
      </c>
      <c r="D15" s="7">
        <f t="shared" si="0"/>
        <v>2.0954644832371199</v>
      </c>
      <c r="E15" s="8"/>
      <c r="F15" s="10" t="str">
        <f t="shared" si="1"/>
        <v>выше нормы</v>
      </c>
    </row>
    <row r="16" spans="1:7" ht="15.75" thickBot="1" x14ac:dyDescent="0.3">
      <c r="A16" s="9" t="s">
        <v>17</v>
      </c>
      <c r="B16" s="4">
        <v>93.7</v>
      </c>
      <c r="C16" s="4">
        <v>190</v>
      </c>
      <c r="D16" s="7">
        <f t="shared" si="0"/>
        <v>2.2205063040372122</v>
      </c>
      <c r="E16" s="8"/>
      <c r="F16" s="10" t="str">
        <f t="shared" si="1"/>
        <v>выше нормы</v>
      </c>
    </row>
    <row r="17" spans="1:6" ht="15.75" thickBot="1" x14ac:dyDescent="0.3">
      <c r="A17" s="9" t="s">
        <v>18</v>
      </c>
      <c r="B17" s="4">
        <v>88.4</v>
      </c>
      <c r="C17" s="4">
        <v>179</v>
      </c>
      <c r="D17" s="7">
        <f t="shared" si="0"/>
        <v>2.0745646996022349</v>
      </c>
      <c r="E17" s="8"/>
      <c r="F17" s="10" t="str">
        <f t="shared" si="1"/>
        <v>выше нормы</v>
      </c>
    </row>
    <row r="18" spans="1:6" ht="15.75" thickBot="1" x14ac:dyDescent="0.3">
      <c r="A18" s="9" t="s">
        <v>19</v>
      </c>
      <c r="B18" s="4">
        <v>69.099999999999994</v>
      </c>
      <c r="C18" s="4">
        <v>177</v>
      </c>
      <c r="D18" s="7">
        <f t="shared" si="0"/>
        <v>1.8532120350019752</v>
      </c>
      <c r="E18" s="8"/>
      <c r="F18" s="10" t="str">
        <f t="shared" si="1"/>
        <v>Норма</v>
      </c>
    </row>
    <row r="19" spans="1:6" ht="15.75" thickBot="1" x14ac:dyDescent="0.3">
      <c r="A19" s="9" t="s">
        <v>20</v>
      </c>
      <c r="B19" s="4">
        <v>64.599999999999994</v>
      </c>
      <c r="C19" s="4">
        <v>172</v>
      </c>
      <c r="D19" s="7">
        <f t="shared" si="0"/>
        <v>1.7638971877412524</v>
      </c>
      <c r="E19" s="8"/>
      <c r="F19" s="10" t="str">
        <f t="shared" si="1"/>
        <v>Норма</v>
      </c>
    </row>
    <row r="20" spans="1:6" ht="15.75" thickBot="1" x14ac:dyDescent="0.3">
      <c r="A20" s="9" t="s">
        <v>21</v>
      </c>
      <c r="B20" s="4">
        <v>98</v>
      </c>
      <c r="C20" s="4">
        <v>171</v>
      </c>
      <c r="D20" s="7">
        <f t="shared" si="0"/>
        <v>2.0968124464113518</v>
      </c>
      <c r="E20" s="8"/>
      <c r="F20" s="10" t="str">
        <f t="shared" si="1"/>
        <v>выше нормы</v>
      </c>
    </row>
    <row r="21" spans="1:6" ht="15.75" thickBot="1" x14ac:dyDescent="0.3">
      <c r="A21" s="9" t="s">
        <v>22</v>
      </c>
      <c r="B21" s="4">
        <v>85.8</v>
      </c>
      <c r="C21" s="4">
        <v>187</v>
      </c>
      <c r="D21" s="7">
        <f t="shared" si="0"/>
        <v>2.1143826465334872</v>
      </c>
      <c r="E21" s="8"/>
      <c r="F21" s="10" t="str">
        <f t="shared" si="1"/>
        <v>выше нормы</v>
      </c>
    </row>
    <row r="22" spans="1:6" ht="15.75" thickBot="1" x14ac:dyDescent="0.3">
      <c r="A22" s="9" t="s">
        <v>23</v>
      </c>
      <c r="B22" s="4">
        <v>83.4</v>
      </c>
      <c r="C22" s="4">
        <v>193</v>
      </c>
      <c r="D22" s="7">
        <f t="shared" si="0"/>
        <v>2.1374252927415553</v>
      </c>
      <c r="E22" s="8"/>
      <c r="F22" s="10" t="str">
        <f t="shared" si="1"/>
        <v>выше нормы</v>
      </c>
    </row>
    <row r="23" spans="1:6" ht="15.75" thickBot="1" x14ac:dyDescent="0.3">
      <c r="A23" s="11" t="s">
        <v>24</v>
      </c>
      <c r="B23" s="12">
        <v>48.5</v>
      </c>
      <c r="C23" s="12">
        <v>156</v>
      </c>
      <c r="D23" s="13">
        <f t="shared" si="0"/>
        <v>1.4548623209936742</v>
      </c>
      <c r="E23" s="14"/>
      <c r="F23" s="10" t="str">
        <f t="shared" si="1"/>
        <v>ниже нормы</v>
      </c>
    </row>
    <row r="24" spans="1:6" x14ac:dyDescent="0.25">
      <c r="E24" s="1"/>
      <c r="F24" s="16"/>
    </row>
  </sheetData>
  <mergeCells count="2">
    <mergeCell ref="A1:F1"/>
    <mergeCell ref="E2:E2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1"/>
  <sheetViews>
    <sheetView workbookViewId="0">
      <selection activeCell="B11" sqref="B11:D11"/>
    </sheetView>
  </sheetViews>
  <sheetFormatPr defaultRowHeight="15" x14ac:dyDescent="0.25"/>
  <cols>
    <col min="1" max="1" width="17" bestFit="1" customWidth="1"/>
    <col min="2" max="2" width="7.7109375" bestFit="1" customWidth="1"/>
    <col min="4" max="4" width="33.5703125" bestFit="1" customWidth="1"/>
  </cols>
  <sheetData>
    <row r="1" spans="1:4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x14ac:dyDescent="0.25">
      <c r="A2" s="4" t="s">
        <v>4</v>
      </c>
      <c r="B2" s="4">
        <v>62.4</v>
      </c>
      <c r="C2" s="4">
        <v>176</v>
      </c>
      <c r="D2" s="6">
        <v>1.7673251528191178</v>
      </c>
    </row>
    <row r="3" spans="1:4" x14ac:dyDescent="0.25">
      <c r="A3" s="4" t="s">
        <v>5</v>
      </c>
      <c r="B3" s="4">
        <v>71.2</v>
      </c>
      <c r="C3" s="4">
        <v>159</v>
      </c>
      <c r="D3" s="6">
        <v>1.7365337809025081</v>
      </c>
    </row>
    <row r="4" spans="1:4" x14ac:dyDescent="0.25">
      <c r="A4" s="4" t="s">
        <v>6</v>
      </c>
      <c r="B4" s="4">
        <v>86.8</v>
      </c>
      <c r="C4" s="4">
        <v>154</v>
      </c>
      <c r="D4" s="6">
        <v>1.845821623907125</v>
      </c>
    </row>
    <row r="5" spans="1:4" x14ac:dyDescent="0.25">
      <c r="A5" s="4" t="s">
        <v>8</v>
      </c>
      <c r="B5" s="4">
        <v>62.9</v>
      </c>
      <c r="C5" s="4">
        <v>175</v>
      </c>
      <c r="D5" s="6">
        <v>1.7660192503980896</v>
      </c>
    </row>
    <row r="6" spans="1:4" x14ac:dyDescent="0.25">
      <c r="A6" s="4" t="s">
        <v>11</v>
      </c>
      <c r="B6" s="4">
        <v>72.3</v>
      </c>
      <c r="C6" s="4">
        <v>177</v>
      </c>
      <c r="D6" s="6">
        <v>1.8892120984546976</v>
      </c>
    </row>
    <row r="7" spans="1:4" x14ac:dyDescent="0.25">
      <c r="A7" s="4" t="s">
        <v>14</v>
      </c>
      <c r="B7" s="4">
        <v>63.8</v>
      </c>
      <c r="C7" s="4">
        <v>175</v>
      </c>
      <c r="D7" s="6">
        <v>1.7767147074975742</v>
      </c>
    </row>
    <row r="8" spans="1:4" x14ac:dyDescent="0.25">
      <c r="A8" s="4" t="s">
        <v>19</v>
      </c>
      <c r="B8" s="4">
        <v>69.099999999999994</v>
      </c>
      <c r="C8" s="4">
        <v>177</v>
      </c>
      <c r="D8" s="6">
        <v>1.8532120350019752</v>
      </c>
    </row>
    <row r="9" spans="1:4" x14ac:dyDescent="0.25">
      <c r="A9" s="4" t="s">
        <v>20</v>
      </c>
      <c r="B9" s="4">
        <v>64.599999999999994</v>
      </c>
      <c r="C9" s="4">
        <v>172</v>
      </c>
      <c r="D9" s="6">
        <v>1.7638971877412524</v>
      </c>
    </row>
    <row r="11" spans="1:4" x14ac:dyDescent="0.25">
      <c r="A11" t="s">
        <v>29</v>
      </c>
      <c r="B11" s="22">
        <f>AVERAGE(B2:B9)</f>
        <v>69.137500000000003</v>
      </c>
      <c r="C11" s="22">
        <f t="shared" ref="C11:D11" si="0">AVERAGE(C2:C9)</f>
        <v>170.625</v>
      </c>
      <c r="D11" s="22">
        <f t="shared" si="0"/>
        <v>1.7998419795902925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6"/>
  <sheetViews>
    <sheetView workbookViewId="0">
      <selection activeCell="B6" sqref="B6:D6"/>
    </sheetView>
  </sheetViews>
  <sheetFormatPr defaultRowHeight="15" x14ac:dyDescent="0.25"/>
  <cols>
    <col min="1" max="1" width="14.42578125" bestFit="1" customWidth="1"/>
    <col min="2" max="2" width="7.7109375" bestFit="1" customWidth="1"/>
    <col min="4" max="4" width="33.5703125" bestFit="1" customWidth="1"/>
  </cols>
  <sheetData>
    <row r="1" spans="1:4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x14ac:dyDescent="0.25">
      <c r="A2" s="4" t="s">
        <v>9</v>
      </c>
      <c r="B2" s="4">
        <v>52.9</v>
      </c>
      <c r="C2" s="4">
        <v>168</v>
      </c>
      <c r="D2" s="6">
        <v>1.5928842332097271</v>
      </c>
    </row>
    <row r="3" spans="1:4" x14ac:dyDescent="0.25">
      <c r="A3" s="4" t="s">
        <v>15</v>
      </c>
      <c r="B3" s="4">
        <v>57.2</v>
      </c>
      <c r="C3" s="4">
        <v>164</v>
      </c>
      <c r="D3" s="6">
        <v>1.6181598668926669</v>
      </c>
    </row>
    <row r="4" spans="1:4" x14ac:dyDescent="0.25">
      <c r="A4" s="4" t="s">
        <v>24</v>
      </c>
      <c r="B4" s="4">
        <v>48.5</v>
      </c>
      <c r="C4" s="4">
        <v>156</v>
      </c>
      <c r="D4" s="6">
        <v>1.4548623209936742</v>
      </c>
    </row>
    <row r="6" spans="1:4" x14ac:dyDescent="0.25">
      <c r="A6" t="s">
        <v>29</v>
      </c>
      <c r="B6" s="22">
        <f>AVERAGE(B2:B4)</f>
        <v>52.866666666666667</v>
      </c>
      <c r="C6" s="22">
        <f t="shared" ref="C6:D6" si="0">AVERAGE(C2:C4)</f>
        <v>162.66666666666666</v>
      </c>
      <c r="D6" s="22">
        <f t="shared" si="0"/>
        <v>1.555302140365356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3"/>
  <sheetViews>
    <sheetView workbookViewId="0">
      <selection activeCell="B13" sqref="B13:D13"/>
    </sheetView>
  </sheetViews>
  <sheetFormatPr defaultRowHeight="15" x14ac:dyDescent="0.25"/>
  <cols>
    <col min="1" max="1" width="14.7109375" bestFit="1" customWidth="1"/>
    <col min="2" max="2" width="7.7109375" bestFit="1" customWidth="1"/>
    <col min="4" max="4" width="33.5703125" bestFit="1" customWidth="1"/>
  </cols>
  <sheetData>
    <row r="1" spans="1:4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x14ac:dyDescent="0.25">
      <c r="A2" s="4" t="s">
        <v>7</v>
      </c>
      <c r="B2" s="4">
        <v>109</v>
      </c>
      <c r="C2" s="4">
        <v>168</v>
      </c>
      <c r="D2" s="6">
        <v>2.165817280598092</v>
      </c>
    </row>
    <row r="3" spans="1:4" x14ac:dyDescent="0.25">
      <c r="A3" s="4" t="s">
        <v>10</v>
      </c>
      <c r="B3" s="4">
        <v>93.7</v>
      </c>
      <c r="C3" s="4">
        <v>188</v>
      </c>
      <c r="D3" s="6">
        <v>2.2035356974263918</v>
      </c>
    </row>
    <row r="4" spans="1:4" x14ac:dyDescent="0.25">
      <c r="A4" s="4" t="s">
        <v>12</v>
      </c>
      <c r="B4" s="4">
        <v>107.5</v>
      </c>
      <c r="C4" s="4">
        <v>176</v>
      </c>
      <c r="D4" s="6">
        <v>2.226955839832836</v>
      </c>
    </row>
    <row r="5" spans="1:4" x14ac:dyDescent="0.25">
      <c r="A5" s="4" t="s">
        <v>13</v>
      </c>
      <c r="B5" s="4">
        <v>114.2</v>
      </c>
      <c r="C5" s="4">
        <v>166</v>
      </c>
      <c r="D5" s="6">
        <v>2.1900437042231564</v>
      </c>
    </row>
    <row r="6" spans="1:4" x14ac:dyDescent="0.25">
      <c r="A6" s="4" t="s">
        <v>16</v>
      </c>
      <c r="B6" s="4">
        <v>78.900000000000006</v>
      </c>
      <c r="C6" s="4">
        <v>194</v>
      </c>
      <c r="D6" s="6">
        <v>2.0954644832371199</v>
      </c>
    </row>
    <row r="7" spans="1:4" x14ac:dyDescent="0.25">
      <c r="A7" s="4" t="s">
        <v>17</v>
      </c>
      <c r="B7" s="4">
        <v>93.7</v>
      </c>
      <c r="C7" s="4">
        <v>190</v>
      </c>
      <c r="D7" s="6">
        <v>2.2205063040372122</v>
      </c>
    </row>
    <row r="8" spans="1:4" x14ac:dyDescent="0.25">
      <c r="A8" s="4" t="s">
        <v>18</v>
      </c>
      <c r="B8" s="4">
        <v>88.4</v>
      </c>
      <c r="C8" s="4">
        <v>179</v>
      </c>
      <c r="D8" s="6">
        <v>2.0745646996022349</v>
      </c>
    </row>
    <row r="9" spans="1:4" x14ac:dyDescent="0.25">
      <c r="A9" s="4" t="s">
        <v>21</v>
      </c>
      <c r="B9" s="4">
        <v>98</v>
      </c>
      <c r="C9" s="4">
        <v>171</v>
      </c>
      <c r="D9" s="6">
        <v>2.0968124464113518</v>
      </c>
    </row>
    <row r="10" spans="1:4" x14ac:dyDescent="0.25">
      <c r="A10" s="4" t="s">
        <v>22</v>
      </c>
      <c r="B10" s="4">
        <v>85.8</v>
      </c>
      <c r="C10" s="4">
        <v>187</v>
      </c>
      <c r="D10" s="6">
        <v>2.1143826465334872</v>
      </c>
    </row>
    <row r="11" spans="1:4" x14ac:dyDescent="0.25">
      <c r="A11" s="4" t="s">
        <v>23</v>
      </c>
      <c r="B11" s="4">
        <v>83.4</v>
      </c>
      <c r="C11" s="4">
        <v>193</v>
      </c>
      <c r="D11" s="6">
        <v>2.1374252927415553</v>
      </c>
    </row>
    <row r="13" spans="1:4" x14ac:dyDescent="0.25">
      <c r="A13" t="s">
        <v>30</v>
      </c>
      <c r="B13">
        <f>AVERAGE(B2:B11)</f>
        <v>95.259999999999991</v>
      </c>
      <c r="C13">
        <f t="shared" ref="C13:D13" si="0">AVERAGE(C2:C11)</f>
        <v>181.2</v>
      </c>
      <c r="D13" s="22">
        <f t="shared" si="0"/>
        <v>2.152550839464344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R7" sqref="R7"/>
    </sheetView>
  </sheetViews>
  <sheetFormatPr defaultRowHeight="15" x14ac:dyDescent="0.25"/>
  <cols>
    <col min="1" max="1" width="12.85546875" bestFit="1" customWidth="1"/>
    <col min="2" max="2" width="5.5703125" bestFit="1" customWidth="1"/>
    <col min="3" max="3" width="6.5703125" bestFit="1" customWidth="1"/>
    <col min="4" max="4" width="4.5703125" bestFit="1" customWidth="1"/>
  </cols>
  <sheetData>
    <row r="1" spans="1:4" x14ac:dyDescent="0.25">
      <c r="A1" s="2"/>
      <c r="B1" s="2" t="s">
        <v>34</v>
      </c>
      <c r="C1" s="2" t="s">
        <v>35</v>
      </c>
      <c r="D1" s="2" t="s">
        <v>26</v>
      </c>
    </row>
    <row r="2" spans="1:4" x14ac:dyDescent="0.25">
      <c r="A2" s="2" t="s">
        <v>31</v>
      </c>
      <c r="B2" s="23">
        <v>69.137500000000003</v>
      </c>
      <c r="C2" s="23">
        <v>170.625</v>
      </c>
      <c r="D2" s="23">
        <v>1.7998419795902925</v>
      </c>
    </row>
    <row r="3" spans="1:4" x14ac:dyDescent="0.25">
      <c r="A3" s="2" t="s">
        <v>32</v>
      </c>
      <c r="B3" s="23">
        <v>52.866666666666667</v>
      </c>
      <c r="C3" s="23">
        <v>162.66666666666666</v>
      </c>
      <c r="D3" s="23">
        <v>1.555302140365356</v>
      </c>
    </row>
    <row r="4" spans="1:4" x14ac:dyDescent="0.25">
      <c r="A4" s="2" t="s">
        <v>33</v>
      </c>
      <c r="B4" s="23">
        <v>95.259999999999991</v>
      </c>
      <c r="C4" s="23">
        <v>181.2</v>
      </c>
      <c r="D4" s="23">
        <v>2.152550839464344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норма</vt:lpstr>
      <vt:lpstr>ниже нормы</vt:lpstr>
      <vt:lpstr>выше нормы</vt:lpstr>
      <vt:lpstr>гистограмма</vt:lpstr>
    </vt:vector>
  </TitlesOfParts>
  <Company>StartSoft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luda</cp:lastModifiedBy>
  <dcterms:created xsi:type="dcterms:W3CDTF">2014-11-16T10:12:48Z</dcterms:created>
  <dcterms:modified xsi:type="dcterms:W3CDTF">2014-11-16T10:53:20Z</dcterms:modified>
</cp:coreProperties>
</file>